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nt\Documents\nlellis Homepage\sunvalley9\2016-17\"/>
    </mc:Choice>
  </mc:AlternateContent>
  <bookViews>
    <workbookView xWindow="0" yWindow="0" windowWidth="20490" windowHeight="7755"/>
  </bookViews>
  <sheets>
    <sheet name="SV9" sheetId="1" r:id="rId1"/>
  </sheets>
  <calcPr calcId="171027"/>
</workbook>
</file>

<file path=xl/calcChain.xml><?xml version="1.0" encoding="utf-8"?>
<calcChain xmlns="http://schemas.openxmlformats.org/spreadsheetml/2006/main">
  <c r="P14" i="1" l="1"/>
  <c r="Q14" i="1"/>
  <c r="Q10" i="1" l="1"/>
  <c r="P10" i="1"/>
  <c r="P19" i="1" l="1"/>
  <c r="Q19" i="1"/>
  <c r="R19" i="1" s="1"/>
  <c r="P20" i="1"/>
  <c r="Q20" i="1"/>
  <c r="R20" i="1" s="1"/>
  <c r="P21" i="1"/>
  <c r="Q21" i="1"/>
  <c r="P22" i="1"/>
  <c r="Q22" i="1"/>
  <c r="R22" i="1" s="1"/>
  <c r="Q7" i="1"/>
  <c r="Q5" i="1"/>
  <c r="Q4" i="1"/>
  <c r="P7" i="1"/>
  <c r="P4" i="1"/>
  <c r="R4" i="1" s="1"/>
  <c r="P11" i="1"/>
  <c r="R7" i="1" l="1"/>
  <c r="R21" i="1"/>
  <c r="Q15" i="1"/>
  <c r="Q16" i="1"/>
  <c r="Q17" i="1"/>
  <c r="Q18" i="1"/>
  <c r="Q11" i="1"/>
  <c r="R11" i="1" s="1"/>
  <c r="P16" i="1"/>
  <c r="R16" i="1" s="1"/>
  <c r="P17" i="1"/>
  <c r="P18" i="1"/>
  <c r="R18" i="1" s="1"/>
  <c r="P15" i="1"/>
  <c r="R15" i="1" l="1"/>
  <c r="R17" i="1"/>
  <c r="R10" i="1"/>
  <c r="R14" i="1"/>
  <c r="N8" i="1"/>
  <c r="P8" i="1" s="1"/>
  <c r="C8" i="1"/>
  <c r="Q8" i="1" s="1"/>
  <c r="G5" i="1"/>
  <c r="H5" i="1"/>
  <c r="P5" i="1" l="1"/>
  <c r="R5" i="1" s="1"/>
  <c r="R8" i="1"/>
</calcChain>
</file>

<file path=xl/sharedStrings.xml><?xml version="1.0" encoding="utf-8"?>
<sst xmlns="http://schemas.openxmlformats.org/spreadsheetml/2006/main" count="79" uniqueCount="58">
  <si>
    <t>Sun Valley 9 Golf Association</t>
  </si>
  <si>
    <t>2010-2011</t>
  </si>
  <si>
    <t>2011-2012</t>
  </si>
  <si>
    <t>Season</t>
  </si>
  <si>
    <t>Bank Service Chrgs</t>
  </si>
  <si>
    <t>Door Prizes</t>
  </si>
  <si>
    <t>Misc</t>
  </si>
  <si>
    <t>Monthly Dues</t>
  </si>
  <si>
    <t>?</t>
  </si>
  <si>
    <t>2012-2013</t>
  </si>
  <si>
    <t>Gifts for Golfers</t>
  </si>
  <si>
    <t>Gifts for Captain &amp; Board</t>
  </si>
  <si>
    <t>(8 qty) Low Gross  $15</t>
  </si>
  <si>
    <t>(8 qty) Low Net  $15</t>
  </si>
  <si>
    <t>Door Prizes (cash)</t>
  </si>
  <si>
    <t>Trophies &amp; Engraving</t>
  </si>
  <si>
    <t>Gifts for Captains ONLY</t>
  </si>
  <si>
    <t>Hole In One</t>
  </si>
  <si>
    <t>Gift for President</t>
  </si>
  <si>
    <t>2013-2014</t>
  </si>
  <si>
    <t>2014-2015</t>
  </si>
  <si>
    <t>Fun Day Raffle Baskets</t>
  </si>
  <si>
    <t xml:space="preserve">Fun Day </t>
  </si>
  <si>
    <t>2015-2016</t>
  </si>
  <si>
    <t>7-8 Fun Day Events  $10</t>
  </si>
  <si>
    <t>(6 - 8) Fun Day  Events $15-20</t>
  </si>
  <si>
    <t>Door Prizes (extra cash)</t>
  </si>
  <si>
    <t>2016-2017</t>
  </si>
  <si>
    <t>Effective April 11, 2016, a monthly service fee of $10 will be charged if the balance is less than $500.</t>
  </si>
  <si>
    <t>Gift for President or Hdcp Chair</t>
  </si>
  <si>
    <t>Income</t>
  </si>
  <si>
    <t>Expense</t>
  </si>
  <si>
    <t>2017-2018</t>
  </si>
  <si>
    <t>Bank Service Charges</t>
  </si>
  <si>
    <t xml:space="preserve">Expenses that are from E thru O </t>
  </si>
  <si>
    <t>2019-2020</t>
  </si>
  <si>
    <t>2018-2019</t>
  </si>
  <si>
    <t>2020-2021</t>
  </si>
  <si>
    <t>Balance</t>
  </si>
  <si>
    <t>Hole in One</t>
  </si>
  <si>
    <t>Income from Columns    B &amp; C</t>
  </si>
  <si>
    <t>6x20</t>
  </si>
  <si>
    <t>5x20</t>
  </si>
  <si>
    <t>80-100</t>
  </si>
  <si>
    <t>2021-2022</t>
  </si>
  <si>
    <t>2022-2023</t>
  </si>
  <si>
    <t>2023-2024</t>
  </si>
  <si>
    <t>2024-2025</t>
  </si>
  <si>
    <t>Expenses that are from E thru P</t>
  </si>
  <si>
    <t>Fun Day Money Pot to winners</t>
  </si>
  <si>
    <t xml:space="preserve"> Money Pot to winners</t>
  </si>
  <si>
    <t>Gifts for Captains 6 x 10</t>
  </si>
  <si>
    <t>7x$20</t>
  </si>
  <si>
    <t>(7 qty) Low Gross  $15-20</t>
  </si>
  <si>
    <t>(5 - 8) Fun Day  Events $15-20</t>
  </si>
  <si>
    <t xml:space="preserve">Monthly Dues $60 x 7 </t>
  </si>
  <si>
    <t>Shalimar     baskets money raiser</t>
  </si>
  <si>
    <t xml:space="preserve"> 6 table baskets  $25- $30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</si>
</sst>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7"/>
      <name val="Times New Roman"/>
      <family val="1"/>
    </font>
    <font>
      <b/>
      <sz val="10"/>
      <color theme="3" tint="-0.249977111117893"/>
      <name val="Times New Roman"/>
      <family val="1"/>
    </font>
    <font>
      <sz val="20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rgb="FFFF0000"/>
      </left>
      <right style="dotted">
        <color rgb="FFFF0000"/>
      </right>
      <top/>
      <bottom style="thin">
        <color indexed="64"/>
      </bottom>
      <diagonal/>
    </border>
    <border>
      <left style="dotted">
        <color rgb="FFFF0000"/>
      </left>
      <right style="dotted">
        <color rgb="FFFF0000"/>
      </right>
      <top style="thin">
        <color indexed="64"/>
      </top>
      <bottom style="thin">
        <color indexed="64"/>
      </bottom>
      <diagonal/>
    </border>
    <border>
      <left style="dotted">
        <color rgb="FFFF0000"/>
      </left>
      <right style="dotted">
        <color rgb="FFFF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164" fontId="3" fillId="4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quotePrefix="1" applyNumberFormat="1" applyFont="1" applyBorder="1" applyAlignment="1">
      <alignment horizontal="center" wrapText="1"/>
    </xf>
    <xf numFmtId="0" fontId="5" fillId="5" borderId="5" xfId="0" applyFont="1" applyFill="1" applyBorder="1" applyAlignment="1">
      <alignment horizontal="right" wrapText="1"/>
    </xf>
    <xf numFmtId="0" fontId="5" fillId="5" borderId="6" xfId="0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/>
    <xf numFmtId="164" fontId="2" fillId="0" borderId="2" xfId="0" applyNumberFormat="1" applyFont="1" applyFill="1" applyBorder="1" applyAlignment="1">
      <alignment horizontal="left" vertical="center"/>
    </xf>
    <xf numFmtId="164" fontId="2" fillId="0" borderId="3" xfId="0" applyNumberFormat="1" applyFont="1" applyFill="1" applyBorder="1" applyAlignment="1">
      <alignment horizontal="lef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/>
    </xf>
    <xf numFmtId="164" fontId="2" fillId="5" borderId="0" xfId="0" applyNumberFormat="1" applyFont="1" applyFill="1"/>
    <xf numFmtId="164" fontId="3" fillId="0" borderId="6" xfId="0" applyNumberFormat="1" applyFont="1" applyBorder="1" applyAlignment="1">
      <alignment horizontal="right" vertic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/>
    <xf numFmtId="164" fontId="2" fillId="3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1" xfId="0" applyFont="1" applyBorder="1"/>
    <xf numFmtId="164" fontId="8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9" fillId="5" borderId="8" xfId="0" applyNumberFormat="1" applyFont="1" applyFill="1" applyBorder="1"/>
    <xf numFmtId="164" fontId="9" fillId="5" borderId="9" xfId="0" applyNumberFormat="1" applyFont="1" applyFill="1" applyBorder="1"/>
    <xf numFmtId="0" fontId="8" fillId="0" borderId="0" xfId="0" applyFont="1"/>
    <xf numFmtId="164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Border="1"/>
    <xf numFmtId="164" fontId="9" fillId="2" borderId="1" xfId="0" applyNumberFormat="1" applyFont="1" applyFill="1" applyBorder="1" applyAlignment="1">
      <alignment horizontal="right" vertical="center"/>
    </xf>
    <xf numFmtId="164" fontId="9" fillId="4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9" fillId="0" borderId="0" xfId="0" applyFont="1"/>
    <xf numFmtId="164" fontId="9" fillId="3" borderId="1" xfId="0" applyNumberFormat="1" applyFont="1" applyFill="1" applyBorder="1" applyAlignment="1">
      <alignment horizontal="right" vertical="center"/>
    </xf>
    <xf numFmtId="164" fontId="9" fillId="5" borderId="5" xfId="0" applyNumberFormat="1" applyFont="1" applyFill="1" applyBorder="1"/>
    <xf numFmtId="164" fontId="9" fillId="5" borderId="6" xfId="0" applyNumberFormat="1" applyFont="1" applyFill="1" applyBorder="1"/>
    <xf numFmtId="164" fontId="9" fillId="0" borderId="1" xfId="0" applyNumberFormat="1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right" wrapText="1"/>
    </xf>
    <xf numFmtId="164" fontId="9" fillId="5" borderId="11" xfId="0" applyNumberFormat="1" applyFont="1" applyFill="1" applyBorder="1"/>
    <xf numFmtId="164" fontId="2" fillId="5" borderId="12" xfId="0" applyNumberFormat="1" applyFont="1" applyFill="1" applyBorder="1"/>
    <xf numFmtId="164" fontId="9" fillId="5" borderId="10" xfId="0" applyNumberFormat="1" applyFont="1" applyFill="1" applyBorder="1"/>
    <xf numFmtId="164" fontId="3" fillId="0" borderId="5" xfId="0" applyNumberFormat="1" applyFont="1" applyFill="1" applyBorder="1" applyAlignment="1">
      <alignment horizontal="left" vertical="center"/>
    </xf>
    <xf numFmtId="164" fontId="3" fillId="0" borderId="6" xfId="0" applyNumberFormat="1" applyFont="1" applyFill="1" applyBorder="1" applyAlignment="1">
      <alignment horizontal="left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164" fontId="3" fillId="5" borderId="5" xfId="0" applyNumberFormat="1" applyFont="1" applyFill="1" applyBorder="1"/>
    <xf numFmtId="164" fontId="3" fillId="5" borderId="10" xfId="0" applyNumberFormat="1" applyFont="1" applyFill="1" applyBorder="1"/>
    <xf numFmtId="164" fontId="3" fillId="5" borderId="6" xfId="0" applyNumberFormat="1" applyFont="1" applyFill="1" applyBorder="1"/>
    <xf numFmtId="0" fontId="3" fillId="0" borderId="0" xfId="0" applyFont="1"/>
    <xf numFmtId="0" fontId="5" fillId="5" borderId="5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164" fontId="8" fillId="6" borderId="1" xfId="0" applyNumberFormat="1" applyFont="1" applyFill="1" applyBorder="1" applyAlignment="1">
      <alignment horizontal="right" vertical="center"/>
    </xf>
    <xf numFmtId="164" fontId="9" fillId="6" borderId="1" xfId="0" applyNumberFormat="1" applyFont="1" applyFill="1" applyBorder="1" applyAlignment="1">
      <alignment horizontal="right" vertical="center"/>
    </xf>
    <xf numFmtId="164" fontId="10" fillId="6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</xdr:row>
      <xdr:rowOff>762000</xdr:rowOff>
    </xdr:from>
    <xdr:to>
      <xdr:col>4</xdr:col>
      <xdr:colOff>152400</xdr:colOff>
      <xdr:row>13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A2E8879-A47C-4E42-8F5E-A2DDE2A31234}"/>
            </a:ext>
          </a:extLst>
        </xdr:cNvPr>
        <xdr:cNvCxnSpPr/>
      </xdr:nvCxnSpPr>
      <xdr:spPr>
        <a:xfrm>
          <a:off x="2343150" y="3476625"/>
          <a:ext cx="0" cy="7905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A7" workbookViewId="0">
      <selection activeCell="L14" sqref="L14"/>
    </sheetView>
  </sheetViews>
  <sheetFormatPr defaultRowHeight="15" x14ac:dyDescent="0.25"/>
  <cols>
    <col min="1" max="1" width="10.140625" customWidth="1"/>
    <col min="2" max="2" width="7.5703125" style="1" customWidth="1"/>
    <col min="3" max="3" width="8.28515625" style="1" customWidth="1"/>
    <col min="4" max="4" width="6.85546875" style="1" customWidth="1"/>
    <col min="5" max="5" width="8.140625" style="1" customWidth="1"/>
    <col min="6" max="6" width="8.28515625" style="1" customWidth="1"/>
    <col min="7" max="7" width="8.7109375" style="1" customWidth="1"/>
    <col min="8" max="8" width="7.5703125" style="1" customWidth="1"/>
    <col min="9" max="9" width="8.28515625" style="1" customWidth="1"/>
    <col min="10" max="10" width="7.5703125" style="1" customWidth="1"/>
    <col min="11" max="11" width="7.28515625" style="1" customWidth="1"/>
    <col min="12" max="12" width="7.7109375" style="1" customWidth="1"/>
    <col min="13" max="13" width="6.5703125" style="1" customWidth="1"/>
    <col min="14" max="14" width="9.140625" style="1"/>
    <col min="15" max="15" width="5.5703125" style="1" customWidth="1"/>
    <col min="17" max="17" width="8" customWidth="1"/>
    <col min="18" max="18" width="8.28515625" customWidth="1"/>
    <col min="19" max="19" width="1.7109375" customWidth="1"/>
  </cols>
  <sheetData>
    <row r="1" spans="1:18" s="26" customFormat="1" ht="26.25" x14ac:dyDescent="0.4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4"/>
      <c r="O1" s="24"/>
    </row>
    <row r="2" spans="1:18" s="3" customFormat="1" ht="25.5" x14ac:dyDescent="0.3">
      <c r="B2" s="27" t="s">
        <v>30</v>
      </c>
      <c r="C2" s="2"/>
      <c r="D2" s="4" t="s">
        <v>39</v>
      </c>
      <c r="E2" s="2"/>
      <c r="F2" s="28" t="s">
        <v>31</v>
      </c>
      <c r="G2" s="2"/>
      <c r="H2" s="5"/>
      <c r="I2" s="2"/>
      <c r="J2" s="2"/>
      <c r="K2" s="2"/>
      <c r="L2" s="2"/>
      <c r="M2" s="2"/>
      <c r="N2" s="2"/>
      <c r="O2" s="2"/>
    </row>
    <row r="3" spans="1:18" s="11" customFormat="1" ht="51" x14ac:dyDescent="0.2">
      <c r="A3" s="6" t="s">
        <v>3</v>
      </c>
      <c r="B3" s="7" t="s">
        <v>7</v>
      </c>
      <c r="C3" s="7" t="s">
        <v>21</v>
      </c>
      <c r="D3" s="7" t="s">
        <v>17</v>
      </c>
      <c r="E3" s="7" t="s">
        <v>4</v>
      </c>
      <c r="F3" s="7" t="s">
        <v>18</v>
      </c>
      <c r="G3" s="7" t="s">
        <v>11</v>
      </c>
      <c r="H3" s="7" t="s">
        <v>10</v>
      </c>
      <c r="I3" s="8" t="s">
        <v>49</v>
      </c>
      <c r="J3" s="7" t="s">
        <v>12</v>
      </c>
      <c r="K3" s="7" t="s">
        <v>13</v>
      </c>
      <c r="L3" s="7" t="s">
        <v>24</v>
      </c>
      <c r="M3" s="7" t="s">
        <v>5</v>
      </c>
      <c r="N3" s="7" t="s">
        <v>15</v>
      </c>
      <c r="O3" s="7" t="s">
        <v>6</v>
      </c>
      <c r="P3" s="58" t="s">
        <v>48</v>
      </c>
      <c r="Q3" s="59" t="s">
        <v>40</v>
      </c>
      <c r="R3" s="10" t="s">
        <v>38</v>
      </c>
    </row>
    <row r="4" spans="1:18" s="35" customFormat="1" x14ac:dyDescent="0.25">
      <c r="A4" s="29" t="s">
        <v>1</v>
      </c>
      <c r="B4" s="30">
        <v>560</v>
      </c>
      <c r="C4" s="30">
        <v>620</v>
      </c>
      <c r="D4" s="31">
        <v>12</v>
      </c>
      <c r="E4" s="32">
        <v>7.5</v>
      </c>
      <c r="F4" s="32">
        <v>50</v>
      </c>
      <c r="G4" s="32">
        <v>75.25</v>
      </c>
      <c r="H4" s="32">
        <v>262.8</v>
      </c>
      <c r="I4" s="32"/>
      <c r="J4" s="32">
        <v>120</v>
      </c>
      <c r="K4" s="32">
        <v>120</v>
      </c>
      <c r="L4" s="32" t="s">
        <v>8</v>
      </c>
      <c r="M4" s="32">
        <v>145</v>
      </c>
      <c r="N4" s="32">
        <v>102.88</v>
      </c>
      <c r="O4" s="32">
        <v>50</v>
      </c>
      <c r="P4" s="33">
        <f>SUM(E4:O4)</f>
        <v>933.43</v>
      </c>
      <c r="Q4" s="47">
        <f>SUM(B4:C4)</f>
        <v>1180</v>
      </c>
      <c r="R4" s="34">
        <f>Q4-P4</f>
        <v>246.57000000000005</v>
      </c>
    </row>
    <row r="5" spans="1:18" s="35" customFormat="1" x14ac:dyDescent="0.25">
      <c r="A5" s="29" t="s">
        <v>2</v>
      </c>
      <c r="B5" s="30">
        <v>560</v>
      </c>
      <c r="C5" s="30">
        <v>540</v>
      </c>
      <c r="D5" s="31">
        <v>8</v>
      </c>
      <c r="E5" s="32">
        <v>10</v>
      </c>
      <c r="F5" s="32">
        <v>50</v>
      </c>
      <c r="G5" s="32">
        <f>39.7+77</f>
        <v>116.7</v>
      </c>
      <c r="H5" s="32">
        <f>20+227.5</f>
        <v>247.5</v>
      </c>
      <c r="I5" s="32"/>
      <c r="J5" s="32">
        <v>120</v>
      </c>
      <c r="K5" s="32">
        <v>120</v>
      </c>
      <c r="L5" s="32">
        <v>30</v>
      </c>
      <c r="M5" s="32">
        <v>180</v>
      </c>
      <c r="N5" s="32">
        <v>86.51</v>
      </c>
      <c r="O5" s="32">
        <v>52</v>
      </c>
      <c r="P5" s="33">
        <f>SUM(E5:O5)</f>
        <v>1012.71</v>
      </c>
      <c r="Q5" s="47">
        <f>SUM(B5:C5)</f>
        <v>1100</v>
      </c>
      <c r="R5" s="34">
        <f>Q5-P5</f>
        <v>87.289999999999964</v>
      </c>
    </row>
    <row r="6" spans="1:18" s="14" customFormat="1" ht="51" x14ac:dyDescent="0.2">
      <c r="A6" s="12" t="s">
        <v>3</v>
      </c>
      <c r="B6" s="13" t="s">
        <v>7</v>
      </c>
      <c r="C6" s="13" t="s">
        <v>22</v>
      </c>
      <c r="D6" s="13" t="s">
        <v>17</v>
      </c>
      <c r="E6" s="13" t="s">
        <v>4</v>
      </c>
      <c r="F6" s="13" t="s">
        <v>18</v>
      </c>
      <c r="G6" s="13" t="s">
        <v>16</v>
      </c>
      <c r="H6" s="13" t="s">
        <v>10</v>
      </c>
      <c r="I6" s="13"/>
      <c r="J6" s="13" t="s">
        <v>12</v>
      </c>
      <c r="K6" s="13" t="s">
        <v>13</v>
      </c>
      <c r="L6" s="13" t="s">
        <v>25</v>
      </c>
      <c r="M6" s="13" t="s">
        <v>14</v>
      </c>
      <c r="N6" s="13" t="s">
        <v>15</v>
      </c>
      <c r="O6" s="13" t="s">
        <v>6</v>
      </c>
      <c r="P6" s="9" t="s">
        <v>34</v>
      </c>
      <c r="Q6" s="46" t="s">
        <v>40</v>
      </c>
      <c r="R6" s="10" t="s">
        <v>38</v>
      </c>
    </row>
    <row r="7" spans="1:18" s="35" customFormat="1" x14ac:dyDescent="0.25">
      <c r="A7" s="29" t="s">
        <v>9</v>
      </c>
      <c r="B7" s="30">
        <v>560</v>
      </c>
      <c r="C7" s="30">
        <v>610</v>
      </c>
      <c r="D7" s="31">
        <v>6</v>
      </c>
      <c r="E7" s="60">
        <v>0</v>
      </c>
      <c r="F7" s="36">
        <v>50</v>
      </c>
      <c r="G7" s="36">
        <v>67</v>
      </c>
      <c r="H7" s="36">
        <v>316</v>
      </c>
      <c r="I7" s="36"/>
      <c r="J7" s="36">
        <v>120</v>
      </c>
      <c r="K7" s="36">
        <v>120</v>
      </c>
      <c r="L7" s="36">
        <v>90</v>
      </c>
      <c r="M7" s="36">
        <v>225</v>
      </c>
      <c r="N7" s="36">
        <v>75</v>
      </c>
      <c r="O7" s="36">
        <v>50</v>
      </c>
      <c r="P7" s="33">
        <f>SUM(E7:O7)</f>
        <v>1113</v>
      </c>
      <c r="Q7" s="47">
        <f>SUM(B7:C7)</f>
        <v>1170</v>
      </c>
      <c r="R7" s="34">
        <f>Q7-P7</f>
        <v>57</v>
      </c>
    </row>
    <row r="8" spans="1:18" s="41" customFormat="1" x14ac:dyDescent="0.25">
      <c r="A8" s="37" t="s">
        <v>19</v>
      </c>
      <c r="B8" s="38">
        <v>560</v>
      </c>
      <c r="C8" s="38">
        <f>549+234</f>
        <v>783</v>
      </c>
      <c r="D8" s="39">
        <v>10</v>
      </c>
      <c r="E8" s="60">
        <v>0</v>
      </c>
      <c r="F8" s="40">
        <v>50</v>
      </c>
      <c r="G8" s="40">
        <v>47</v>
      </c>
      <c r="H8" s="40">
        <v>337</v>
      </c>
      <c r="I8" s="40">
        <v>117</v>
      </c>
      <c r="J8" s="40">
        <v>120</v>
      </c>
      <c r="K8" s="40">
        <v>120</v>
      </c>
      <c r="L8" s="40">
        <v>120</v>
      </c>
      <c r="M8" s="40">
        <v>165</v>
      </c>
      <c r="N8" s="40">
        <f>68.23 + 79.58</f>
        <v>147.81</v>
      </c>
      <c r="O8" s="40">
        <v>50</v>
      </c>
      <c r="P8" s="33">
        <f>SUM(E8:O8)</f>
        <v>1273.81</v>
      </c>
      <c r="Q8" s="47">
        <f>SUM(B8:C8)</f>
        <v>1343</v>
      </c>
      <c r="R8" s="34">
        <f>Q8-P8</f>
        <v>69.190000000000055</v>
      </c>
    </row>
    <row r="9" spans="1:18" s="14" customFormat="1" ht="63" customHeight="1" x14ac:dyDescent="0.2">
      <c r="A9" s="12" t="s">
        <v>3</v>
      </c>
      <c r="B9" s="13" t="s">
        <v>55</v>
      </c>
      <c r="C9" s="13" t="s">
        <v>56</v>
      </c>
      <c r="D9" s="13" t="s">
        <v>17</v>
      </c>
      <c r="E9" s="13" t="s">
        <v>33</v>
      </c>
      <c r="F9" s="13" t="s">
        <v>29</v>
      </c>
      <c r="G9" s="13" t="s">
        <v>51</v>
      </c>
      <c r="H9" s="13" t="s">
        <v>57</v>
      </c>
      <c r="I9" s="13" t="s">
        <v>50</v>
      </c>
      <c r="J9" s="13" t="s">
        <v>53</v>
      </c>
      <c r="K9" s="13" t="s">
        <v>53</v>
      </c>
      <c r="L9" s="13" t="s">
        <v>54</v>
      </c>
      <c r="M9" s="13" t="s">
        <v>26</v>
      </c>
      <c r="N9" s="13" t="s">
        <v>15</v>
      </c>
      <c r="O9" s="13" t="s">
        <v>6</v>
      </c>
      <c r="P9" s="58" t="s">
        <v>34</v>
      </c>
      <c r="Q9" s="59" t="s">
        <v>40</v>
      </c>
      <c r="R9" s="10" t="s">
        <v>38</v>
      </c>
    </row>
    <row r="10" spans="1:18" s="41" customFormat="1" x14ac:dyDescent="0.25">
      <c r="A10" s="37" t="s">
        <v>20</v>
      </c>
      <c r="B10" s="42">
        <v>420</v>
      </c>
      <c r="C10" s="42">
        <v>845</v>
      </c>
      <c r="D10" s="39">
        <v>258</v>
      </c>
      <c r="E10" s="61">
        <v>0</v>
      </c>
      <c r="F10" s="40">
        <v>50</v>
      </c>
      <c r="G10" s="40">
        <v>41</v>
      </c>
      <c r="H10" s="40">
        <v>180</v>
      </c>
      <c r="I10" s="40">
        <v>124</v>
      </c>
      <c r="J10" s="40">
        <v>105</v>
      </c>
      <c r="K10" s="40">
        <v>105</v>
      </c>
      <c r="L10" s="40">
        <v>160</v>
      </c>
      <c r="M10" s="40">
        <v>120</v>
      </c>
      <c r="N10" s="40">
        <v>80</v>
      </c>
      <c r="O10" s="40">
        <v>50</v>
      </c>
      <c r="P10" s="33">
        <f>SUM(E10:O10)</f>
        <v>1015</v>
      </c>
      <c r="Q10" s="47">
        <f>SUM(B10:C10)</f>
        <v>1265</v>
      </c>
      <c r="R10" s="34">
        <f>Q10-P10</f>
        <v>250</v>
      </c>
    </row>
    <row r="11" spans="1:18" s="41" customFormat="1" x14ac:dyDescent="0.25">
      <c r="A11" s="37" t="s">
        <v>23</v>
      </c>
      <c r="B11" s="42">
        <v>420</v>
      </c>
      <c r="C11" s="42">
        <v>910</v>
      </c>
      <c r="D11" s="39">
        <v>258</v>
      </c>
      <c r="E11" s="62">
        <v>60</v>
      </c>
      <c r="F11" s="40">
        <v>50</v>
      </c>
      <c r="G11" s="40">
        <v>48</v>
      </c>
      <c r="H11" s="40">
        <v>150</v>
      </c>
      <c r="I11" s="40">
        <v>144</v>
      </c>
      <c r="J11" s="40">
        <v>120</v>
      </c>
      <c r="K11" s="40">
        <v>120</v>
      </c>
      <c r="L11" s="40">
        <v>160</v>
      </c>
      <c r="M11" s="40">
        <v>120</v>
      </c>
      <c r="N11" s="40">
        <v>80</v>
      </c>
      <c r="O11" s="40">
        <v>50</v>
      </c>
      <c r="P11" s="33">
        <f>SUM(E11:O11)</f>
        <v>1102</v>
      </c>
      <c r="Q11" s="47">
        <f>SUM(B11:C11)</f>
        <v>1330</v>
      </c>
      <c r="R11" s="34">
        <f t="shared" ref="R11:R18" si="0">Q11-P11</f>
        <v>228</v>
      </c>
    </row>
    <row r="12" spans="1:18" s="15" customFormat="1" ht="15.75" x14ac:dyDescent="0.25">
      <c r="A12" s="16" t="s">
        <v>28</v>
      </c>
      <c r="B12" s="17"/>
      <c r="C12" s="18"/>
      <c r="D12" s="18"/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20"/>
      <c r="P12" s="21"/>
      <c r="Q12" s="48"/>
      <c r="R12" s="21"/>
    </row>
    <row r="13" spans="1:18" s="57" customFormat="1" ht="12.75" x14ac:dyDescent="0.2">
      <c r="A13" s="50"/>
      <c r="B13" s="51"/>
      <c r="C13" s="22"/>
      <c r="D13" s="22"/>
      <c r="E13" s="52"/>
      <c r="F13" s="22"/>
      <c r="G13" s="22"/>
      <c r="H13" s="22"/>
      <c r="I13" s="22"/>
      <c r="J13" s="22" t="s">
        <v>52</v>
      </c>
      <c r="K13" s="22" t="s">
        <v>52</v>
      </c>
      <c r="L13" s="22" t="s">
        <v>42</v>
      </c>
      <c r="M13" s="22" t="s">
        <v>41</v>
      </c>
      <c r="N13" s="22" t="s">
        <v>43</v>
      </c>
      <c r="O13" s="53"/>
      <c r="P13" s="54"/>
      <c r="Q13" s="55"/>
      <c r="R13" s="56"/>
    </row>
    <row r="14" spans="1:18" s="41" customFormat="1" x14ac:dyDescent="0.25">
      <c r="A14" s="37" t="s">
        <v>27</v>
      </c>
      <c r="B14" s="42">
        <v>420</v>
      </c>
      <c r="C14" s="42">
        <v>688</v>
      </c>
      <c r="D14" s="39">
        <v>342</v>
      </c>
      <c r="E14" s="62">
        <v>60</v>
      </c>
      <c r="F14" s="40">
        <v>50</v>
      </c>
      <c r="G14" s="40">
        <v>60</v>
      </c>
      <c r="H14" s="40">
        <v>180</v>
      </c>
      <c r="I14" s="40">
        <v>249</v>
      </c>
      <c r="J14" s="40">
        <v>140</v>
      </c>
      <c r="K14" s="40">
        <v>140</v>
      </c>
      <c r="L14" s="40">
        <v>100</v>
      </c>
      <c r="M14" s="40">
        <v>120</v>
      </c>
      <c r="N14" s="40">
        <v>80</v>
      </c>
      <c r="O14" s="40">
        <v>82</v>
      </c>
      <c r="P14" s="43">
        <f>SUM(D14:O14)</f>
        <v>1603</v>
      </c>
      <c r="Q14" s="49">
        <f>SUM(B14:D14)+R11</f>
        <v>1678</v>
      </c>
      <c r="R14" s="44">
        <f t="shared" si="0"/>
        <v>75</v>
      </c>
    </row>
    <row r="15" spans="1:18" s="41" customFormat="1" x14ac:dyDescent="0.25">
      <c r="A15" s="45" t="s">
        <v>32</v>
      </c>
      <c r="B15" s="42"/>
      <c r="C15" s="42"/>
      <c r="D15" s="39"/>
      <c r="E15" s="62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3">
        <f t="shared" ref="P15:P22" si="1">SUM(E15:N15)</f>
        <v>0</v>
      </c>
      <c r="Q15" s="49">
        <f t="shared" ref="Q15:Q22" si="2">SUM(B15:C15)</f>
        <v>0</v>
      </c>
      <c r="R15" s="44">
        <f t="shared" si="0"/>
        <v>0</v>
      </c>
    </row>
    <row r="16" spans="1:18" s="41" customFormat="1" x14ac:dyDescent="0.25">
      <c r="A16" s="45" t="s">
        <v>36</v>
      </c>
      <c r="B16" s="42"/>
      <c r="C16" s="42"/>
      <c r="D16" s="39"/>
      <c r="E16" s="62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33">
        <f t="shared" si="1"/>
        <v>0</v>
      </c>
      <c r="Q16" s="47">
        <f t="shared" si="2"/>
        <v>0</v>
      </c>
      <c r="R16" s="34">
        <f t="shared" si="0"/>
        <v>0</v>
      </c>
    </row>
    <row r="17" spans="1:18" s="41" customFormat="1" x14ac:dyDescent="0.25">
      <c r="A17" s="45" t="s">
        <v>35</v>
      </c>
      <c r="B17" s="42"/>
      <c r="C17" s="42"/>
      <c r="D17" s="39"/>
      <c r="E17" s="62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33">
        <f t="shared" si="1"/>
        <v>0</v>
      </c>
      <c r="Q17" s="47">
        <f t="shared" si="2"/>
        <v>0</v>
      </c>
      <c r="R17" s="34">
        <f t="shared" si="0"/>
        <v>0</v>
      </c>
    </row>
    <row r="18" spans="1:18" s="41" customFormat="1" x14ac:dyDescent="0.25">
      <c r="A18" s="45" t="s">
        <v>37</v>
      </c>
      <c r="B18" s="42"/>
      <c r="C18" s="42"/>
      <c r="D18" s="39"/>
      <c r="E18" s="62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3">
        <f t="shared" si="1"/>
        <v>0</v>
      </c>
      <c r="Q18" s="49">
        <f t="shared" si="2"/>
        <v>0</v>
      </c>
      <c r="R18" s="44">
        <f t="shared" si="0"/>
        <v>0</v>
      </c>
    </row>
    <row r="19" spans="1:18" s="41" customFormat="1" x14ac:dyDescent="0.25">
      <c r="A19" s="45" t="s">
        <v>44</v>
      </c>
      <c r="B19" s="42"/>
      <c r="C19" s="42"/>
      <c r="D19" s="39"/>
      <c r="E19" s="62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3">
        <f t="shared" si="1"/>
        <v>0</v>
      </c>
      <c r="Q19" s="49">
        <f t="shared" si="2"/>
        <v>0</v>
      </c>
      <c r="R19" s="44">
        <f t="shared" ref="R19:R22" si="3">Q19-P19</f>
        <v>0</v>
      </c>
    </row>
    <row r="20" spans="1:18" s="41" customFormat="1" x14ac:dyDescent="0.25">
      <c r="A20" s="45" t="s">
        <v>45</v>
      </c>
      <c r="B20" s="42"/>
      <c r="C20" s="42"/>
      <c r="D20" s="39"/>
      <c r="E20" s="62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3">
        <f t="shared" si="1"/>
        <v>0</v>
      </c>
      <c r="Q20" s="49">
        <f t="shared" si="2"/>
        <v>0</v>
      </c>
      <c r="R20" s="44">
        <f t="shared" si="3"/>
        <v>0</v>
      </c>
    </row>
    <row r="21" spans="1:18" s="41" customFormat="1" x14ac:dyDescent="0.25">
      <c r="A21" s="45" t="s">
        <v>46</v>
      </c>
      <c r="B21" s="42"/>
      <c r="C21" s="42"/>
      <c r="D21" s="39"/>
      <c r="E21" s="62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3">
        <f t="shared" si="1"/>
        <v>0</v>
      </c>
      <c r="Q21" s="49">
        <f t="shared" si="2"/>
        <v>0</v>
      </c>
      <c r="R21" s="44">
        <f t="shared" si="3"/>
        <v>0</v>
      </c>
    </row>
    <row r="22" spans="1:18" s="41" customFormat="1" x14ac:dyDescent="0.25">
      <c r="A22" s="45" t="s">
        <v>47</v>
      </c>
      <c r="B22" s="42"/>
      <c r="C22" s="42"/>
      <c r="D22" s="39"/>
      <c r="E22" s="62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3">
        <f t="shared" si="1"/>
        <v>0</v>
      </c>
      <c r="Q22" s="49">
        <f t="shared" si="2"/>
        <v>0</v>
      </c>
      <c r="R22" s="44">
        <f t="shared" si="3"/>
        <v>0</v>
      </c>
    </row>
  </sheetData>
  <phoneticPr fontId="0" type="noConversion"/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Nancy</cp:lastModifiedBy>
  <cp:lastPrinted>2017-04-21T16:51:16Z</cp:lastPrinted>
  <dcterms:created xsi:type="dcterms:W3CDTF">2013-01-16T02:54:22Z</dcterms:created>
  <dcterms:modified xsi:type="dcterms:W3CDTF">2017-04-21T17:46:06Z</dcterms:modified>
</cp:coreProperties>
</file>